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Сергей\Desktop\"/>
    </mc:Choice>
  </mc:AlternateContent>
  <bookViews>
    <workbookView xWindow="0" yWindow="0" windowWidth="24750" windowHeight="12330"/>
  </bookViews>
  <sheets>
    <sheet name="Членские взносы 2026" sheetId="3" r:id="rId1"/>
    <sheet name="Лист1" sheetId="1" r:id="rId2"/>
  </sheets>
  <definedNames>
    <definedName name="_xlnm.Print_Area" localSheetId="0">'Членские взносы 2026'!$A$1:$B$46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3" l="1"/>
  <c r="B32" i="3"/>
  <c r="B33" i="3" l="1"/>
  <c r="B39" i="3" l="1"/>
  <c r="B34" i="3" l="1"/>
  <c r="B36" i="3"/>
  <c r="B42" i="3" s="1"/>
  <c r="B44" i="3" s="1"/>
</calcChain>
</file>

<file path=xl/sharedStrings.xml><?xml version="1.0" encoding="utf-8"?>
<sst xmlns="http://schemas.openxmlformats.org/spreadsheetml/2006/main" count="35" uniqueCount="35">
  <si>
    <t>Остаток на 01.01.2026</t>
  </si>
  <si>
    <t>Доходы всего</t>
  </si>
  <si>
    <t>Прочие (пени)</t>
  </si>
  <si>
    <t>Возмещение садоводами потребленной воды</t>
  </si>
  <si>
    <t>Возмещение садоводами потребленной электроэнергии</t>
  </si>
  <si>
    <t>Долги по взносам за прошлые периоды</t>
  </si>
  <si>
    <t>Членские взносы (доход)</t>
  </si>
  <si>
    <r>
      <rPr>
        <b/>
        <sz val="12"/>
        <rFont val="Times New Roman"/>
        <family val="1"/>
        <charset val="204"/>
      </rPr>
      <t>Расчет членского взноса:</t>
    </r>
    <r>
      <rPr>
        <sz val="12"/>
        <rFont val="Times New Roman"/>
        <family val="1"/>
        <charset val="204"/>
      </rPr>
      <t xml:space="preserve">
(расходы за минусом коммунальных и почтовых (возмещение) и пени)/61,12 га (площадь участков за минусом невозвратных (20 участок ))</t>
    </r>
  </si>
  <si>
    <t>Расходы всего:</t>
  </si>
  <si>
    <r>
      <rPr>
        <b/>
        <sz val="12"/>
        <rFont val="Times New Roman"/>
        <family val="1"/>
        <charset val="204"/>
      </rPr>
      <t>Предотвращение и ликвидация последствий чрезвычайных и аварийных ситуаций</t>
    </r>
    <r>
      <rPr>
        <sz val="12"/>
        <rFont val="Times New Roman"/>
        <family val="1"/>
        <charset val="204"/>
      </rPr>
      <t xml:space="preserve"> (за счет остатка средств на начало года (пени))</t>
    </r>
  </si>
  <si>
    <t xml:space="preserve">     потери воды при порывах </t>
  </si>
  <si>
    <t xml:space="preserve">     содержание конторы (электричество, вода, замена счетчика)</t>
  </si>
  <si>
    <t xml:space="preserve">     освещение проездов и центральной дороги (электричество, лампы, прожекторы, расходники)</t>
  </si>
  <si>
    <t>Расходы на содержание имущества общего пользования:</t>
  </si>
  <si>
    <t xml:space="preserve">        услуги по покраске лежачих полицейских</t>
  </si>
  <si>
    <t>Благоустройство</t>
  </si>
  <si>
    <r>
      <rPr>
        <b/>
        <sz val="12"/>
        <rFont val="Times New Roman"/>
        <family val="1"/>
        <charset val="204"/>
      </rPr>
      <t xml:space="preserve">Почтовые </t>
    </r>
    <r>
      <rPr>
        <sz val="12"/>
        <rFont val="Times New Roman"/>
        <family val="1"/>
        <charset val="204"/>
      </rPr>
      <t>(рассылка претензий садоводам)</t>
    </r>
  </si>
  <si>
    <r>
      <rPr>
        <b/>
        <sz val="12"/>
        <rFont val="Times New Roman"/>
        <family val="1"/>
        <charset val="204"/>
      </rPr>
      <t>Программное обеспечение и его обслуживание</t>
    </r>
    <r>
      <rPr>
        <sz val="12"/>
        <rFont val="Times New Roman"/>
        <family val="1"/>
        <charset val="204"/>
      </rPr>
      <t xml:space="preserve"> (1С:Садовод + личные кабинеты, СЭД (СБИС), хостинг сайта, сопровождение сайта, обслуживание ПК)</t>
    </r>
  </si>
  <si>
    <t xml:space="preserve">      услуги связи</t>
  </si>
  <si>
    <t>Мобильная связь:</t>
  </si>
  <si>
    <t xml:space="preserve">      канцтовары (бумага А4, папки, картриджи и т.п.) </t>
  </si>
  <si>
    <t>Хозяйственные нужды:</t>
  </si>
  <si>
    <r>
      <rPr>
        <b/>
        <sz val="12"/>
        <rFont val="Times New Roman"/>
        <family val="1"/>
        <charset val="204"/>
      </rPr>
      <t xml:space="preserve">Услуги банк-клиент </t>
    </r>
    <r>
      <rPr>
        <sz val="12"/>
        <rFont val="Times New Roman"/>
        <family val="1"/>
        <charset val="204"/>
      </rPr>
      <t>(0,1% от расходов, ежемесячное обслуживание счета, СМС-информирование)</t>
    </r>
  </si>
  <si>
    <t>Вывоз твердых коммунальных отходов</t>
  </si>
  <si>
    <t xml:space="preserve">      оплата за воду, потребленную садоводами</t>
  </si>
  <si>
    <t>Оплата коммунальных услуг:</t>
  </si>
  <si>
    <r>
      <t xml:space="preserve">Расходы на содержание имущества общего пользования: </t>
    </r>
    <r>
      <rPr>
        <sz val="12"/>
        <rFont val="Times New Roman"/>
        <family val="1"/>
        <charset val="204"/>
      </rPr>
      <t>(договоры на: обслуживание водозаборного узла, содержание территории общего пользования (благоустройство))</t>
    </r>
  </si>
  <si>
    <r>
      <rPr>
        <b/>
        <sz val="12"/>
        <rFont val="Times New Roman"/>
        <family val="1"/>
        <charset val="204"/>
      </rPr>
      <t>Расходы на претензионную деятельность</t>
    </r>
    <r>
      <rPr>
        <sz val="12"/>
        <rFont val="Times New Roman"/>
        <family val="1"/>
        <charset val="204"/>
      </rPr>
      <t xml:space="preserve"> (юридические услуги по договору, представление интересов в суде, оплата госпошлины, почтовые расходы)</t>
    </r>
  </si>
  <si>
    <r>
      <rPr>
        <b/>
        <sz val="12"/>
        <rFont val="Times New Roman"/>
        <family val="1"/>
        <charset val="204"/>
      </rPr>
      <t>Мероприятия по пожарной безопасности и охране труда</t>
    </r>
    <r>
      <rPr>
        <sz val="12"/>
        <rFont val="Times New Roman"/>
        <family val="1"/>
        <charset val="204"/>
      </rPr>
      <t xml:space="preserve"> (покос территории, обслуж.гидранта, почтовые расходы, оплата обучения и повышения квалификации специалиста)</t>
    </r>
  </si>
  <si>
    <t xml:space="preserve">       ремонт водопровода D50, 110</t>
  </si>
  <si>
    <t>Ремонт системы водоснабжения:</t>
  </si>
  <si>
    <t>Фонд оплаты труда:</t>
  </si>
  <si>
    <t>Смета доходов и расходов по
членским взносам на 2026 год</t>
  </si>
  <si>
    <t>Остаток на 01.01.2027</t>
  </si>
  <si>
    <t>Расходы на содержание дорог общего пользования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</si>
</sst>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4" fontId="2" fillId="0" borderId="0" xfId="1" applyNumberFormat="1" applyFont="1"/>
    <xf numFmtId="4" fontId="2" fillId="0" borderId="0" xfId="1" applyNumberFormat="1" applyFont="1" applyAlignment="1">
      <alignment wrapText="1"/>
    </xf>
    <xf numFmtId="4" fontId="2" fillId="2" borderId="0" xfId="1" applyNumberFormat="1" applyFont="1" applyFill="1"/>
    <xf numFmtId="0" fontId="3" fillId="0" borderId="0" xfId="1" applyFont="1"/>
    <xf numFmtId="0" fontId="2" fillId="2" borderId="0" xfId="1" applyFont="1" applyFill="1"/>
    <xf numFmtId="0" fontId="2" fillId="0" borderId="0" xfId="1" applyFont="1" applyAlignment="1">
      <alignment wrapText="1"/>
    </xf>
    <xf numFmtId="0" fontId="3" fillId="2" borderId="0" xfId="1" applyFont="1" applyFill="1"/>
    <xf numFmtId="4" fontId="2" fillId="3" borderId="1" xfId="1" applyNumberFormat="1" applyFont="1" applyFill="1" applyBorder="1"/>
    <xf numFmtId="0" fontId="3" fillId="0" borderId="0" xfId="1" applyFont="1" applyAlignment="1">
      <alignment wrapText="1"/>
    </xf>
    <xf numFmtId="4" fontId="2" fillId="0" borderId="0" xfId="1" applyNumberFormat="1" applyFont="1" applyBorder="1"/>
    <xf numFmtId="0" fontId="1" fillId="0" borderId="0" xfId="1"/>
    <xf numFmtId="0" fontId="5" fillId="0" borderId="0" xfId="1" applyFont="1" applyBorder="1" applyAlignment="1">
      <alignment wrapText="1"/>
    </xf>
    <xf numFmtId="4" fontId="6" fillId="2" borderId="0" xfId="1" applyNumberFormat="1" applyFont="1" applyFill="1"/>
    <xf numFmtId="4" fontId="3" fillId="0" borderId="0" xfId="1" applyNumberFormat="1" applyFont="1"/>
    <xf numFmtId="0" fontId="5" fillId="0" borderId="0" xfId="1" applyFont="1" applyBorder="1" applyAlignment="1">
      <alignment horizontal="right" vertical="center" wrapText="1"/>
    </xf>
    <xf numFmtId="0" fontId="4" fillId="0" borderId="0" xfId="1" applyFont="1" applyAlignment="1">
      <alignment horizontal="center" vertical="top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view="pageBreakPreview" topLeftCell="A13" zoomScaleNormal="100" zoomScaleSheetLayoutView="100" workbookViewId="0">
      <selection activeCell="B32" sqref="B32"/>
    </sheetView>
  </sheetViews>
  <sheetFormatPr defaultColWidth="8.85546875" defaultRowHeight="15.75" x14ac:dyDescent="0.25"/>
  <cols>
    <col min="1" max="1" width="98.85546875" style="1" customWidth="1"/>
    <col min="2" max="2" width="41.42578125" style="2" customWidth="1"/>
    <col min="3" max="3" width="21.28515625" style="1" customWidth="1"/>
    <col min="4" max="4" width="11.28515625" style="1" bestFit="1" customWidth="1"/>
    <col min="5" max="5" width="13.140625" style="1" bestFit="1" customWidth="1"/>
    <col min="6" max="6" width="8.85546875" style="1"/>
    <col min="7" max="7" width="14.5703125" style="1" customWidth="1"/>
    <col min="8" max="8" width="8.85546875" style="1"/>
    <col min="9" max="9" width="17.7109375" style="1" customWidth="1"/>
    <col min="10" max="16384" width="8.85546875" style="1"/>
  </cols>
  <sheetData>
    <row r="1" spans="1:9" s="12" customFormat="1" ht="62.25" customHeight="1" x14ac:dyDescent="0.2">
      <c r="A1" s="16"/>
      <c r="B1" s="16"/>
      <c r="C1" s="13"/>
    </row>
    <row r="2" spans="1:9" ht="48" customHeight="1" x14ac:dyDescent="0.25">
      <c r="A2" s="17" t="s">
        <v>32</v>
      </c>
      <c r="B2" s="17"/>
    </row>
    <row r="3" spans="1:9" x14ac:dyDescent="0.25">
      <c r="A3" s="8" t="s">
        <v>0</v>
      </c>
      <c r="B3" s="4">
        <v>2000000</v>
      </c>
      <c r="I3" s="2"/>
    </row>
    <row r="4" spans="1:9" x14ac:dyDescent="0.25">
      <c r="B4" s="3"/>
    </row>
    <row r="5" spans="1:9" x14ac:dyDescent="0.25">
      <c r="A5" s="5" t="s">
        <v>31</v>
      </c>
      <c r="B5" s="2">
        <v>1322000</v>
      </c>
      <c r="C5" s="2"/>
      <c r="D5" s="2"/>
      <c r="E5" s="2"/>
      <c r="G5" s="15"/>
    </row>
    <row r="6" spans="1:9" x14ac:dyDescent="0.25">
      <c r="A6" s="5" t="s">
        <v>30</v>
      </c>
    </row>
    <row r="7" spans="1:9" x14ac:dyDescent="0.25">
      <c r="A7" s="1" t="s">
        <v>29</v>
      </c>
      <c r="B7" s="2">
        <v>350000</v>
      </c>
    </row>
    <row r="8" spans="1:9" ht="30.75" customHeight="1" x14ac:dyDescent="0.25">
      <c r="A8" s="7" t="s">
        <v>28</v>
      </c>
      <c r="B8" s="2">
        <v>110000</v>
      </c>
      <c r="G8" s="2"/>
    </row>
    <row r="9" spans="1:9" ht="31.5" x14ac:dyDescent="0.25">
      <c r="A9" s="7" t="s">
        <v>27</v>
      </c>
      <c r="B9" s="2">
        <v>50000</v>
      </c>
      <c r="G9" s="2"/>
    </row>
    <row r="10" spans="1:9" ht="31.5" x14ac:dyDescent="0.25">
      <c r="A10" s="10" t="s">
        <v>26</v>
      </c>
      <c r="B10" s="2">
        <v>230000</v>
      </c>
    </row>
    <row r="11" spans="1:9" x14ac:dyDescent="0.25">
      <c r="A11" s="10" t="s">
        <v>25</v>
      </c>
    </row>
    <row r="12" spans="1:9" x14ac:dyDescent="0.25">
      <c r="A12" s="1" t="s">
        <v>24</v>
      </c>
      <c r="B12" s="2">
        <v>2000000</v>
      </c>
      <c r="I12" s="2"/>
    </row>
    <row r="13" spans="1:9" x14ac:dyDescent="0.25">
      <c r="A13" s="5" t="s">
        <v>23</v>
      </c>
      <c r="B13" s="2">
        <v>830000</v>
      </c>
      <c r="G13" s="2"/>
    </row>
    <row r="14" spans="1:9" ht="31.5" x14ac:dyDescent="0.25">
      <c r="A14" s="7" t="s">
        <v>22</v>
      </c>
      <c r="B14" s="2">
        <v>50000</v>
      </c>
      <c r="G14" s="2"/>
    </row>
    <row r="15" spans="1:9" x14ac:dyDescent="0.25">
      <c r="A15" s="5" t="s">
        <v>21</v>
      </c>
    </row>
    <row r="16" spans="1:9" x14ac:dyDescent="0.25">
      <c r="A16" s="7" t="s">
        <v>20</v>
      </c>
      <c r="B16" s="2">
        <v>25000</v>
      </c>
      <c r="G16" s="2"/>
    </row>
    <row r="17" spans="1:9" x14ac:dyDescent="0.25">
      <c r="A17" s="5" t="s">
        <v>19</v>
      </c>
    </row>
    <row r="18" spans="1:9" x14ac:dyDescent="0.25">
      <c r="A18" s="1" t="s">
        <v>18</v>
      </c>
      <c r="B18" s="2">
        <v>15000</v>
      </c>
      <c r="G18" s="2"/>
    </row>
    <row r="19" spans="1:9" ht="31.5" x14ac:dyDescent="0.25">
      <c r="A19" s="7" t="s">
        <v>17</v>
      </c>
      <c r="B19" s="2">
        <v>100000</v>
      </c>
      <c r="G19" s="2"/>
    </row>
    <row r="20" spans="1:9" x14ac:dyDescent="0.25">
      <c r="A20" s="2" t="s">
        <v>16</v>
      </c>
      <c r="B20" s="2">
        <v>5000</v>
      </c>
    </row>
    <row r="21" spans="1:9" x14ac:dyDescent="0.25">
      <c r="A21" s="5" t="s">
        <v>15</v>
      </c>
    </row>
    <row r="22" spans="1:9" x14ac:dyDescent="0.25">
      <c r="A22" s="7" t="s">
        <v>14</v>
      </c>
      <c r="B22" s="2">
        <v>25000</v>
      </c>
    </row>
    <row r="23" spans="1:9" s="7" customFormat="1" x14ac:dyDescent="0.25">
      <c r="A23" s="10" t="s">
        <v>13</v>
      </c>
      <c r="B23" s="3"/>
    </row>
    <row r="24" spans="1:9" ht="45" customHeight="1" x14ac:dyDescent="0.25">
      <c r="A24" s="7" t="s">
        <v>12</v>
      </c>
      <c r="B24" s="11">
        <v>5000</v>
      </c>
    </row>
    <row r="25" spans="1:9" x14ac:dyDescent="0.25">
      <c r="A25" s="1" t="s">
        <v>11</v>
      </c>
      <c r="B25" s="11">
        <v>15000</v>
      </c>
    </row>
    <row r="26" spans="1:9" x14ac:dyDescent="0.25">
      <c r="A26" s="1" t="s">
        <v>10</v>
      </c>
      <c r="B26" s="11">
        <v>50000</v>
      </c>
    </row>
    <row r="27" spans="1:9" s="7" customFormat="1" x14ac:dyDescent="0.25">
      <c r="A27" s="10" t="s">
        <v>34</v>
      </c>
      <c r="B27" s="3">
        <v>500000</v>
      </c>
    </row>
    <row r="28" spans="1:9" ht="32.25" customHeight="1" x14ac:dyDescent="0.25">
      <c r="A28" s="7" t="s">
        <v>9</v>
      </c>
      <c r="B28" s="9"/>
    </row>
    <row r="30" spans="1:9" x14ac:dyDescent="0.25">
      <c r="A30" s="8" t="s">
        <v>8</v>
      </c>
      <c r="B30" s="4">
        <f>SUM(B5:B29)</f>
        <v>5682000</v>
      </c>
      <c r="I30" s="2"/>
    </row>
    <row r="32" spans="1:9" x14ac:dyDescent="0.25">
      <c r="A32" s="18" t="s">
        <v>7</v>
      </c>
      <c r="B32" s="2">
        <f>B30-B12-B3</f>
        <v>1682000</v>
      </c>
    </row>
    <row r="33" spans="1:9" x14ac:dyDescent="0.25">
      <c r="A33" s="19"/>
      <c r="B33" s="15">
        <f>ROUNDUP(B32/6112,0)</f>
        <v>276</v>
      </c>
    </row>
    <row r="34" spans="1:9" ht="30" customHeight="1" x14ac:dyDescent="0.3">
      <c r="A34" s="19"/>
      <c r="B34" s="14">
        <f>B33*6</f>
        <v>1656</v>
      </c>
    </row>
    <row r="36" spans="1:9" x14ac:dyDescent="0.25">
      <c r="A36" s="7" t="s">
        <v>6</v>
      </c>
      <c r="B36" s="2">
        <f>B33*6112</f>
        <v>1686912</v>
      </c>
    </row>
    <row r="37" spans="1:9" x14ac:dyDescent="0.25">
      <c r="A37" s="7" t="s">
        <v>5</v>
      </c>
      <c r="B37" s="2">
        <v>500000</v>
      </c>
    </row>
    <row r="38" spans="1:9" x14ac:dyDescent="0.25">
      <c r="A38" s="7" t="s">
        <v>4</v>
      </c>
      <c r="B38" s="2">
        <v>100000</v>
      </c>
    </row>
    <row r="39" spans="1:9" x14ac:dyDescent="0.25">
      <c r="A39" s="7" t="s">
        <v>3</v>
      </c>
      <c r="B39" s="2">
        <f>B12</f>
        <v>2000000</v>
      </c>
    </row>
    <row r="40" spans="1:9" x14ac:dyDescent="0.25">
      <c r="A40" s="7" t="s">
        <v>2</v>
      </c>
      <c r="B40" s="2">
        <v>50000</v>
      </c>
    </row>
    <row r="42" spans="1:9" x14ac:dyDescent="0.25">
      <c r="A42" s="6" t="s">
        <v>1</v>
      </c>
      <c r="B42" s="4">
        <f>SUM(B36:B41)</f>
        <v>4336912</v>
      </c>
    </row>
    <row r="44" spans="1:9" x14ac:dyDescent="0.25">
      <c r="A44" s="5" t="s">
        <v>33</v>
      </c>
      <c r="B44" s="4">
        <f>B3+B42-B30+B28</f>
        <v>654912</v>
      </c>
    </row>
    <row r="46" spans="1:9" s="2" customFormat="1" x14ac:dyDescent="0.25">
      <c r="A46" s="1"/>
      <c r="C46" s="1"/>
      <c r="D46" s="1"/>
      <c r="E46" s="1"/>
      <c r="F46" s="1"/>
      <c r="G46" s="1"/>
      <c r="H46" s="1"/>
      <c r="I46" s="1"/>
    </row>
  </sheetData>
  <mergeCells count="3">
    <mergeCell ref="A1:B1"/>
    <mergeCell ref="A2:B2"/>
    <mergeCell ref="A32:A34"/>
  </mergeCells>
  <pageMargins left="0.7" right="0.7" top="0.28000000000000003" bottom="0.3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Членские взносы 2026</vt:lpstr>
      <vt:lpstr>Лист1</vt:lpstr>
      <vt:lpstr>'Членские взносы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Сергей</cp:lastModifiedBy>
  <dcterms:created xsi:type="dcterms:W3CDTF">2026-03-11T07:04:51Z</dcterms:created>
  <dcterms:modified xsi:type="dcterms:W3CDTF">2026-03-14T09:38:24Z</dcterms:modified>
</cp:coreProperties>
</file>